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70" yWindow="30" windowWidth="10890" windowHeight="7410"/>
  </bookViews>
  <sheets>
    <sheet name="Evaluation" sheetId="1" r:id="rId1"/>
    <sheet name="Rubrics Explanation" sheetId="2" r:id="rId2"/>
  </sheets>
  <definedNames>
    <definedName name="auswahl">'Rubrics Explanation'!$B$4:$B$5</definedName>
    <definedName name="kriterien">Evaluation!$B$8:$B$14</definedName>
  </definedNames>
  <calcPr calcId="145621"/>
</workbook>
</file>

<file path=xl/calcChain.xml><?xml version="1.0" encoding="utf-8"?>
<calcChain xmlns="http://schemas.openxmlformats.org/spreadsheetml/2006/main">
  <c r="B13" i="2" l="1"/>
  <c r="B14" i="2"/>
  <c r="B15" i="2"/>
  <c r="B16" i="2"/>
  <c r="B17" i="2"/>
  <c r="B18" i="2"/>
  <c r="B12" i="2"/>
  <c r="C19" i="1" l="1"/>
  <c r="C20" i="1"/>
  <c r="C21" i="1"/>
  <c r="C22" i="1"/>
  <c r="E3" i="1" l="1"/>
  <c r="K12" i="1" s="1"/>
  <c r="J12" i="1" s="1"/>
  <c r="K11" i="1" s="1"/>
  <c r="J11" i="1" s="1"/>
  <c r="G9" i="1"/>
  <c r="G10" i="1"/>
  <c r="G11" i="1"/>
  <c r="G12" i="1"/>
  <c r="G13" i="1"/>
  <c r="G14" i="1"/>
  <c r="G8" i="1"/>
  <c r="E4" i="1" l="1"/>
  <c r="F4" i="1" l="1"/>
  <c r="K10" i="1"/>
  <c r="J10" i="1" s="1"/>
  <c r="K9" i="1" s="1"/>
  <c r="J9" i="1" s="1"/>
  <c r="C3" i="1" s="1"/>
  <c r="K8" i="1" l="1"/>
</calcChain>
</file>

<file path=xl/comments1.xml><?xml version="1.0" encoding="utf-8"?>
<comments xmlns="http://schemas.openxmlformats.org/spreadsheetml/2006/main">
  <authors>
    <author>Jung Eva</author>
  </authors>
  <commentList>
    <comment ref="C8" authorId="0">
      <text>
        <r>
          <rPr>
            <b/>
            <sz val="9"/>
            <color indexed="81"/>
            <rFont val="Tahoma"/>
            <charset val="1"/>
          </rPr>
          <t>Jung Eva:</t>
        </r>
        <r>
          <rPr>
            <sz val="9"/>
            <color indexed="81"/>
            <rFont val="Tahoma"/>
            <charset val="1"/>
          </rPr>
          <t xml:space="preserve">
please mark the corresponding cell with an 'x'</t>
        </r>
      </text>
    </comment>
  </commentList>
</comments>
</file>

<file path=xl/sharedStrings.xml><?xml version="1.0" encoding="utf-8"?>
<sst xmlns="http://schemas.openxmlformats.org/spreadsheetml/2006/main" count="62" uniqueCount="53">
  <si>
    <t>Quality of Research</t>
  </si>
  <si>
    <t>Intra-group Dynamics</t>
  </si>
  <si>
    <t>Evidence of consideration of all case factors</t>
  </si>
  <si>
    <t>Multiple resolutions of the same scenario issue</t>
  </si>
  <si>
    <t>Group Score</t>
  </si>
  <si>
    <t>x</t>
  </si>
  <si>
    <t>Group Grade</t>
  </si>
  <si>
    <t>Grading</t>
  </si>
  <si>
    <t>Organisation of Arguments</t>
  </si>
  <si>
    <t>Insufficient</t>
  </si>
  <si>
    <t>Sufficient</t>
  </si>
  <si>
    <t>Good</t>
  </si>
  <si>
    <t>Excellent</t>
  </si>
  <si>
    <t>Check</t>
  </si>
  <si>
    <t xml:space="preserve"> </t>
  </si>
  <si>
    <t>to</t>
  </si>
  <si>
    <t>from</t>
  </si>
  <si>
    <t>Max. Score</t>
  </si>
  <si>
    <t>Structure of Presentation</t>
  </si>
  <si>
    <t>#Enter Group Name/No. here</t>
  </si>
  <si>
    <t>Group Name</t>
  </si>
  <si>
    <t>Students worked out their transport strategy with some details and can give information about the sources they used.</t>
  </si>
  <si>
    <t>Students worked out their transport strategy with minor errors and some details missing. Information about the used sources can be provided partly.</t>
  </si>
  <si>
    <t xml:space="preserve">Students worked out their transport strategy as an overview. There are significant errors. Information regarding sources cannot be provided. </t>
  </si>
  <si>
    <t xml:space="preserve">Students present their strategy in a presentation that is not significantly longer or shorter than 20 minutes. The transport strategy is explained in an understandable way with an appropriate level of details, including the decisions that have been taken. The students have prepared back-up-slides for the following discussion. </t>
  </si>
  <si>
    <t>Students present their strategy in a presentation that is not significantly longer or shorter than 20 minutes. The transport strategy is explained in an understandable way with an appropriate level of details.</t>
  </si>
  <si>
    <t xml:space="preserve">The presentation does not meet with the 20 minutes timeframe, appears to be inconsistent and gives an overview about the transport strategy that has been developed. Relevant details of the transport process are missing. </t>
  </si>
  <si>
    <t xml:space="preserve">Students can give reason for the main decisions taken and know some of the advantages and disadvantages of their proposal. </t>
  </si>
  <si>
    <t>Students can give reason for the main decisions taken and know the advantages and disadvantages of their proposal. They can explain how they developed their transport strategy.</t>
  </si>
  <si>
    <t>Students can give reason for every decision taken, know the specific advantages and disadvantages of their proposal and can explain in details how they developed their transport strategy.</t>
  </si>
  <si>
    <t xml:space="preserve">The students appear as a homogeneous team. The presentation appears to be professional and planned. </t>
  </si>
  <si>
    <t>The students appear as a team. Minor discrepancies are noticeable, e.g. during the presentation, that appear slightly unprofessional but planned.</t>
  </si>
  <si>
    <t xml:space="preserve">Group-work and the presentation are accompanied by intra-group discussions, disagreements and discrepancies. </t>
  </si>
  <si>
    <t>►</t>
  </si>
  <si>
    <t>Students worked out their transport strategy highly detailed and can give detailed and specific information about the sources they used.</t>
  </si>
  <si>
    <t>Criteria Definition and Explanation:</t>
  </si>
  <si>
    <r>
      <t xml:space="preserve">↓ </t>
    </r>
    <r>
      <rPr>
        <sz val="9"/>
        <color theme="1"/>
        <rFont val="Calibri"/>
        <family val="2"/>
        <scheme val="minor"/>
      </rPr>
      <t>Please select Criterion</t>
    </r>
    <r>
      <rPr>
        <b/>
        <sz val="9"/>
        <color theme="1"/>
        <rFont val="Calibri"/>
        <family val="2"/>
        <scheme val="minor"/>
      </rPr>
      <t xml:space="preserve"> ↓</t>
    </r>
  </si>
  <si>
    <t>Feasibility of Solution presented</t>
  </si>
  <si>
    <t xml:space="preserve">Students present a transport strategy and mainly considered at least some economic or ecological factors as well as most of the requirements stated in the case (e.g. size of the machines). Within a multimodal solution the students have barely considered the main specifications of each used mode of transport. </t>
  </si>
  <si>
    <t>Students present a transport strategy without considering economic or ecological factors as well as the requirements stated in the case (e.g. size of the machines).</t>
  </si>
  <si>
    <t xml:space="preserve">The presentation does meet with the 20 minutes timeframe, appears to be partly inconsistent and gives an overview about the transport strategy that has been developed. Some details of the transport process are be missing or be worked out poorly. </t>
  </si>
  <si>
    <t>Students cannot give reason for the decisions taken. They do not know the relevant advantages and disadvantages of their proposal and can poorly argue how they developed the transport strategy.</t>
  </si>
  <si>
    <t>The transport strategy is not feasible for the case study.</t>
  </si>
  <si>
    <t>Students did not respect possible risks within their transport strategy.</t>
  </si>
  <si>
    <t>The transport strategy is missing some details in a way that the transport strategy is partly feasible.</t>
  </si>
  <si>
    <t>The students appear as a group. Discrepancies are noticeable, the presentation appears to be slightly unprofessional.</t>
  </si>
  <si>
    <t>Students have respected possible threats within their transport strategy.</t>
  </si>
  <si>
    <t>The transport strategy considers the main details and is feasible for the case study.</t>
  </si>
  <si>
    <t xml:space="preserve">Students present a eco-friendly transport strategy and mainly considered economic and ecological factors as well as the requirements stated in the case (e.g. size of the machines). Within a multimodal solution the students considered the main specifications of each used mode of transport. </t>
  </si>
  <si>
    <t>Students have respected possible threats within their transport strategy and are able to present them.</t>
  </si>
  <si>
    <t>The transport strategy is feasible for the case study and considers all relevant details, such as details regarding the interconnection of different transport modes or the appropriate loading and unloading processes.</t>
  </si>
  <si>
    <t xml:space="preserve">Students present a eco-friendly transport strategy and considered economic and ecological factors as well as the requirements stated in the case (e.g. size of the machines). Within a multimodal solution the students considered the individual specifications of each used mode of transport. </t>
  </si>
  <si>
    <t>Students have respected possible threats within their transport strategy and are able to discuss them when asked.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</si>
</sst>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6"/>
      <color theme="1"/>
      <name val="Calibri"/>
      <family val="2"/>
      <scheme val="minor"/>
    </font>
    <font>
      <sz val="9"/>
      <color theme="0"/>
      <name val="Calibri"/>
      <family val="2"/>
      <scheme val="minor"/>
    </font>
    <font>
      <sz val="8"/>
      <color rgb="FFFF0000"/>
      <name val="Calibri"/>
      <family val="2"/>
      <scheme val="minor"/>
    </font>
    <font>
      <sz val="11"/>
      <color theme="0" tint="-0.34998626667073579"/>
      <name val="Calibri"/>
      <family val="2"/>
      <scheme val="minor"/>
    </font>
    <font>
      <sz val="9"/>
      <color theme="1"/>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79">
    <xf numFmtId="0" fontId="0" fillId="0" borderId="0" xfId="0"/>
    <xf numFmtId="0" fontId="0" fillId="0" borderId="0" xfId="0" applyAlignment="1">
      <alignment horizontal="center"/>
    </xf>
    <xf numFmtId="0" fontId="1" fillId="0" borderId="0" xfId="0" applyFont="1"/>
    <xf numFmtId="0" fontId="1" fillId="0" borderId="0" xfId="0" applyFont="1" applyBorder="1"/>
    <xf numFmtId="0" fontId="1" fillId="0" borderId="0" xfId="0" applyFont="1" applyAlignment="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1" xfId="0" applyFont="1" applyBorder="1" applyAlignment="1">
      <alignment horizontal="center"/>
    </xf>
    <xf numFmtId="0" fontId="1" fillId="0" borderId="19" xfId="0" applyFont="1" applyBorder="1" applyAlignment="1">
      <alignment horizontal="center"/>
    </xf>
    <xf numFmtId="0" fontId="1" fillId="0" borderId="3" xfId="0" applyFont="1" applyBorder="1" applyAlignment="1">
      <alignment horizontal="center"/>
    </xf>
    <xf numFmtId="0" fontId="6" fillId="0" borderId="0" xfId="0" applyFont="1"/>
    <xf numFmtId="0" fontId="1" fillId="0" borderId="18" xfId="0" applyFont="1" applyBorder="1" applyAlignment="1">
      <alignment horizontal="center"/>
    </xf>
    <xf numFmtId="0" fontId="1" fillId="0" borderId="27" xfId="0" applyFont="1" applyBorder="1" applyAlignment="1">
      <alignment horizontal="center"/>
    </xf>
    <xf numFmtId="0" fontId="1" fillId="0" borderId="20" xfId="0" applyFont="1" applyBorder="1" applyAlignment="1">
      <alignment horizontal="center"/>
    </xf>
    <xf numFmtId="0" fontId="1" fillId="2" borderId="28" xfId="0" applyFont="1" applyFill="1" applyBorder="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xf numFmtId="0" fontId="5" fillId="0" borderId="0" xfId="0" applyFont="1" applyBorder="1" applyAlignment="1">
      <alignment vertical="top"/>
    </xf>
    <xf numFmtId="0" fontId="1" fillId="2" borderId="31" xfId="0" applyFont="1" applyFill="1" applyBorder="1" applyAlignment="1">
      <alignment horizontal="center"/>
    </xf>
    <xf numFmtId="0" fontId="2" fillId="0" borderId="34"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left" vertical="center"/>
    </xf>
    <xf numFmtId="0" fontId="1" fillId="2" borderId="7" xfId="0" applyFont="1" applyFill="1" applyBorder="1" applyAlignment="1">
      <alignment horizontal="center"/>
    </xf>
    <xf numFmtId="0" fontId="1" fillId="2" borderId="8" xfId="0" applyFont="1" applyFill="1" applyBorder="1" applyAlignment="1">
      <alignment horizontal="left" vertical="center"/>
    </xf>
    <xf numFmtId="0" fontId="1" fillId="2" borderId="9" xfId="0" applyFont="1" applyFill="1" applyBorder="1" applyAlignment="1">
      <alignment horizontal="center"/>
    </xf>
    <xf numFmtId="0" fontId="1" fillId="2" borderId="11" xfId="0" applyFont="1" applyFill="1" applyBorder="1" applyAlignment="1">
      <alignment horizontal="left" vertical="center"/>
    </xf>
    <xf numFmtId="0" fontId="1" fillId="0" borderId="35" xfId="0" applyFont="1" applyBorder="1" applyAlignment="1">
      <alignment horizont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9" xfId="0" applyFont="1" applyFill="1" applyBorder="1" applyAlignment="1">
      <alignment horizontal="center" vertical="center"/>
    </xf>
    <xf numFmtId="0" fontId="1" fillId="0" borderId="38" xfId="0" applyFont="1" applyBorder="1" applyAlignment="1">
      <alignment horizontal="center" vertical="center"/>
    </xf>
    <xf numFmtId="0" fontId="1" fillId="0" borderId="30" xfId="0" applyFont="1" applyBorder="1" applyAlignment="1">
      <alignment horizontal="center"/>
    </xf>
    <xf numFmtId="0" fontId="1" fillId="0" borderId="39" xfId="0" applyFont="1" applyBorder="1" applyAlignment="1">
      <alignment horizontal="center" vertical="center"/>
    </xf>
    <xf numFmtId="0" fontId="3" fillId="0" borderId="0" xfId="0" applyFont="1" applyAlignment="1">
      <alignment horizontal="center"/>
    </xf>
    <xf numFmtId="0" fontId="3" fillId="2" borderId="0" xfId="0" applyFont="1" applyFill="1" applyBorder="1" applyAlignment="1">
      <alignment horizontal="center" vertical="center"/>
    </xf>
    <xf numFmtId="0" fontId="1" fillId="0" borderId="40" xfId="0" applyFont="1" applyBorder="1" applyAlignment="1">
      <alignment horizontal="center"/>
    </xf>
    <xf numFmtId="0" fontId="1" fillId="2" borderId="41" xfId="0" applyFont="1" applyFill="1" applyBorder="1" applyAlignment="1">
      <alignment horizontal="left" vertical="center"/>
    </xf>
    <xf numFmtId="0" fontId="1" fillId="2" borderId="42" xfId="0" applyFont="1" applyFill="1" applyBorder="1" applyAlignment="1">
      <alignment horizontal="center"/>
    </xf>
    <xf numFmtId="0" fontId="1" fillId="2" borderId="43" xfId="0" applyFont="1" applyFill="1" applyBorder="1" applyAlignment="1">
      <alignment horizontal="center"/>
    </xf>
    <xf numFmtId="0" fontId="1" fillId="2" borderId="44" xfId="0" applyFont="1" applyFill="1" applyBorder="1" applyAlignment="1">
      <alignment horizontal="center"/>
    </xf>
    <xf numFmtId="0" fontId="0" fillId="0" borderId="1" xfId="0" applyBorder="1" applyAlignment="1">
      <alignment horizontal="left" vertical="top" wrapText="1"/>
    </xf>
    <xf numFmtId="0" fontId="0" fillId="0" borderId="1" xfId="0" applyBorder="1" applyAlignment="1">
      <alignment wrapText="1"/>
    </xf>
    <xf numFmtId="0" fontId="1" fillId="0" borderId="2" xfId="0" applyFont="1" applyBorder="1" applyAlignment="1">
      <alignment horizontal="center"/>
    </xf>
    <xf numFmtId="0" fontId="3" fillId="2" borderId="48"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48" xfId="0" applyBorder="1"/>
    <xf numFmtId="0" fontId="0" fillId="0" borderId="26" xfId="0" applyBorder="1"/>
    <xf numFmtId="0" fontId="0" fillId="0" borderId="17" xfId="0" applyBorder="1"/>
    <xf numFmtId="0" fontId="8" fillId="2" borderId="2"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49" xfId="0" applyFont="1" applyBorder="1" applyAlignment="1">
      <alignment horizontal="center"/>
    </xf>
    <xf numFmtId="0" fontId="1" fillId="3" borderId="40" xfId="0" applyFont="1" applyFill="1" applyBorder="1" applyAlignment="1">
      <alignment horizontal="center"/>
    </xf>
    <xf numFmtId="0" fontId="1" fillId="3" borderId="13" xfId="0" applyFont="1" applyFill="1" applyBorder="1" applyAlignment="1">
      <alignment horizontal="center"/>
    </xf>
    <xf numFmtId="0" fontId="0" fillId="2" borderId="14" xfId="0" applyFill="1" applyBorder="1" applyAlignment="1">
      <alignment horizontal="left"/>
    </xf>
    <xf numFmtId="0" fontId="0" fillId="2" borderId="15" xfId="0" applyFill="1" applyBorder="1" applyAlignment="1">
      <alignment horizontal="left"/>
    </xf>
    <xf numFmtId="0" fontId="0" fillId="2" borderId="16" xfId="0" applyFill="1" applyBorder="1" applyAlignment="1">
      <alignment horizontal="left"/>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0" fillId="2" borderId="14" xfId="0" applyFill="1" applyBorder="1" applyAlignment="1">
      <alignment horizontal="center"/>
    </xf>
    <xf numFmtId="0" fontId="0" fillId="2" borderId="16" xfId="0" applyFill="1" applyBorder="1" applyAlignment="1">
      <alignment horizont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cellXfs>
  <cellStyles count="1">
    <cellStyle name="Standard" xfId="0" builtinId="0"/>
  </cellStyles>
  <dxfs count="5">
    <dxf>
      <fill>
        <patternFill>
          <bgColor theme="5" tint="0.59996337778862885"/>
        </patternFill>
      </fill>
    </dxf>
    <dxf>
      <font>
        <color rgb="FF9C0006"/>
      </font>
      <fill>
        <patternFill>
          <bgColor rgb="FFFFC7CE"/>
        </patternFill>
      </fill>
    </dxf>
    <dxf>
      <font>
        <b/>
        <i val="0"/>
        <color theme="6" tint="-0.24994659260841701"/>
      </font>
    </dxf>
    <dxf>
      <font>
        <color theme="1"/>
      </font>
      <fill>
        <patternFill>
          <bgColor theme="5" tint="0.59996337778862885"/>
        </patternFill>
      </fill>
    </dxf>
    <dxf>
      <font>
        <color theme="1"/>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2"/>
  <sheetViews>
    <sheetView tabSelected="1" topLeftCell="B1" zoomScale="90" zoomScaleNormal="90" workbookViewId="0">
      <selection activeCell="D30" sqref="D30"/>
    </sheetView>
  </sheetViews>
  <sheetFormatPr baseColWidth="10" defaultColWidth="11.42578125" defaultRowHeight="15" outlineLevelRow="1" x14ac:dyDescent="0.25"/>
  <cols>
    <col min="1" max="1" width="3.7109375" customWidth="1"/>
    <col min="2" max="2" width="39.140625" customWidth="1"/>
    <col min="3" max="6" width="11.7109375" customWidth="1"/>
    <col min="7" max="7" width="20.5703125" customWidth="1"/>
    <col min="8" max="8" width="11.42578125" customWidth="1"/>
    <col min="9" max="9" width="6.7109375" customWidth="1"/>
    <col min="10" max="10" width="7.42578125" customWidth="1"/>
    <col min="11" max="11" width="4.42578125" customWidth="1"/>
  </cols>
  <sheetData>
    <row r="1" spans="1:11" thickBot="1" x14ac:dyDescent="0.35"/>
    <row r="2" spans="1:11" thickBot="1" x14ac:dyDescent="0.35">
      <c r="A2" s="65" t="s">
        <v>20</v>
      </c>
      <c r="B2" s="66"/>
      <c r="C2" s="60" t="s">
        <v>6</v>
      </c>
      <c r="D2" s="61"/>
      <c r="E2" s="61"/>
      <c r="F2" s="62"/>
    </row>
    <row r="3" spans="1:11" x14ac:dyDescent="0.25">
      <c r="A3" s="67" t="s">
        <v>19</v>
      </c>
      <c r="B3" s="68"/>
      <c r="C3" s="63" t="b">
        <f>IF(COUNTIF(G8:G14,"ok")=7,IF(COUNTIF(G8:G14,"ok")=7,IF(E4&lt;J9,I8,IF(E4&lt;J10,I9,IF(E4&lt;J11,I10,IF(E4&lt;J12,I11,I12)))),""))</f>
        <v>0</v>
      </c>
      <c r="D3" s="6" t="s">
        <v>17</v>
      </c>
      <c r="E3" s="77">
        <f>F6*COUNT(A8:A14)</f>
        <v>42</v>
      </c>
      <c r="F3" s="78"/>
    </row>
    <row r="4" spans="1:11" ht="14.45" customHeight="1" thickBot="1" x14ac:dyDescent="0.3">
      <c r="A4" s="69"/>
      <c r="B4" s="70"/>
      <c r="C4" s="64"/>
      <c r="D4" s="33" t="s">
        <v>4</v>
      </c>
      <c r="E4" s="58" t="str">
        <f>IF(COUNTIF(G8:G14,"ok")=7,COUNTIF(C8:C14,"X")*C6+COUNTIF(D8:D14,"X")*D6+COUNTIF(E8:E14,"X")*E6+COUNTIF(F8:F14,"X")*F6,"")</f>
        <v/>
      </c>
      <c r="F4" s="59" t="str">
        <f>IF(E4="","","("&amp;ROUND(E4/E3*100,0)&amp;" %)")</f>
        <v/>
      </c>
    </row>
    <row r="5" spans="1:11" x14ac:dyDescent="0.25">
      <c r="A5" s="2"/>
      <c r="B5" s="2"/>
      <c r="C5" s="2"/>
      <c r="D5" s="3"/>
      <c r="E5" s="2"/>
      <c r="G5" s="4"/>
      <c r="H5" s="2"/>
    </row>
    <row r="6" spans="1:11" ht="15.75" thickBot="1" x14ac:dyDescent="0.3">
      <c r="A6" s="2"/>
      <c r="B6" s="2"/>
      <c r="C6" s="10">
        <v>0</v>
      </c>
      <c r="D6" s="10">
        <v>2</v>
      </c>
      <c r="E6" s="10">
        <v>4</v>
      </c>
      <c r="F6" s="10">
        <v>6</v>
      </c>
      <c r="G6" s="2"/>
      <c r="H6" s="2"/>
    </row>
    <row r="7" spans="1:11" ht="15.75" thickBot="1" x14ac:dyDescent="0.3">
      <c r="A7" s="2"/>
      <c r="B7" s="2"/>
      <c r="C7" s="19" t="s">
        <v>9</v>
      </c>
      <c r="D7" s="20" t="s">
        <v>10</v>
      </c>
      <c r="E7" s="20" t="s">
        <v>11</v>
      </c>
      <c r="F7" s="21" t="s">
        <v>12</v>
      </c>
      <c r="G7" s="23" t="s">
        <v>13</v>
      </c>
      <c r="H7" s="2"/>
      <c r="I7" s="34" t="s">
        <v>7</v>
      </c>
      <c r="J7" s="35" t="s">
        <v>16</v>
      </c>
      <c r="K7" s="36" t="s">
        <v>15</v>
      </c>
    </row>
    <row r="8" spans="1:11" x14ac:dyDescent="0.25">
      <c r="A8" s="27">
        <v>1</v>
      </c>
      <c r="B8" s="28" t="s">
        <v>0</v>
      </c>
      <c r="C8" s="12"/>
      <c r="D8" s="18"/>
      <c r="E8" s="18"/>
      <c r="F8" s="17"/>
      <c r="G8" s="24" t="str">
        <f>IF(COUNTIF(C8:F8,"x")=1,"ok",IF(COUNTIF(C8:F8,"x")=0,"No Scoring","Too many arguments"))</f>
        <v>No Scoring</v>
      </c>
      <c r="H8" s="22"/>
      <c r="I8" s="37">
        <v>5</v>
      </c>
      <c r="J8" s="13">
        <v>0</v>
      </c>
      <c r="K8" s="38">
        <f t="shared" ref="K8:K10" si="0">J9</f>
        <v>14</v>
      </c>
    </row>
    <row r="9" spans="1:11" x14ac:dyDescent="0.25">
      <c r="A9" s="29">
        <v>2</v>
      </c>
      <c r="B9" s="30" t="s">
        <v>18</v>
      </c>
      <c r="C9" s="14"/>
      <c r="D9" s="5"/>
      <c r="E9" s="5"/>
      <c r="F9" s="7"/>
      <c r="G9" s="25" t="str">
        <f>IF(COUNTIF(C9:F9,"x")=1,"ok",IF(COUNTIF(C9:F9,"x")=0,"No Scoring","Too many arguments"))</f>
        <v>No Scoring</v>
      </c>
      <c r="H9" s="22"/>
      <c r="I9" s="39">
        <v>4</v>
      </c>
      <c r="J9" s="13">
        <f>K9-7</f>
        <v>14</v>
      </c>
      <c r="K9" s="38">
        <f t="shared" si="0"/>
        <v>21</v>
      </c>
    </row>
    <row r="10" spans="1:11" x14ac:dyDescent="0.25">
      <c r="A10" s="29">
        <v>3</v>
      </c>
      <c r="B10" s="30" t="s">
        <v>8</v>
      </c>
      <c r="C10" s="14"/>
      <c r="D10" s="5"/>
      <c r="E10" s="5"/>
      <c r="F10" s="7"/>
      <c r="G10" s="25" t="str">
        <f t="shared" ref="G10:G14" si="1">IF(COUNTIF(C10:F10,"x")=1,"ok",IF(COUNTIF(C10:F10,"x")=0,"No Scoring","Too many arguments"))</f>
        <v>No Scoring</v>
      </c>
      <c r="H10" s="22"/>
      <c r="I10" s="39">
        <v>3</v>
      </c>
      <c r="J10" s="13">
        <f t="shared" ref="J10:J12" si="2">K10-7</f>
        <v>21</v>
      </c>
      <c r="K10" s="38">
        <f t="shared" si="0"/>
        <v>28</v>
      </c>
    </row>
    <row r="11" spans="1:11" ht="14.45" x14ac:dyDescent="0.3">
      <c r="A11" s="29">
        <v>4</v>
      </c>
      <c r="B11" s="30" t="s">
        <v>37</v>
      </c>
      <c r="C11" s="14"/>
      <c r="D11" s="5"/>
      <c r="E11" s="5"/>
      <c r="F11" s="7"/>
      <c r="G11" s="25" t="str">
        <f t="shared" si="1"/>
        <v>No Scoring</v>
      </c>
      <c r="H11" s="22"/>
      <c r="I11" s="39">
        <v>2</v>
      </c>
      <c r="J11" s="13">
        <f t="shared" si="2"/>
        <v>28</v>
      </c>
      <c r="K11" s="38">
        <f>J12</f>
        <v>35</v>
      </c>
    </row>
    <row r="12" spans="1:11" thickBot="1" x14ac:dyDescent="0.35">
      <c r="A12" s="29">
        <v>5</v>
      </c>
      <c r="B12" s="30" t="s">
        <v>1</v>
      </c>
      <c r="C12" s="14"/>
      <c r="D12" s="5"/>
      <c r="E12" s="5"/>
      <c r="F12" s="7"/>
      <c r="G12" s="25" t="str">
        <f t="shared" si="1"/>
        <v>No Scoring</v>
      </c>
      <c r="H12" s="22"/>
      <c r="I12" s="56">
        <v>1</v>
      </c>
      <c r="J12" s="42">
        <f t="shared" si="2"/>
        <v>35</v>
      </c>
      <c r="K12" s="57">
        <f>E3</f>
        <v>42</v>
      </c>
    </row>
    <row r="13" spans="1:11" ht="14.45" x14ac:dyDescent="0.3">
      <c r="A13" s="29">
        <v>6</v>
      </c>
      <c r="B13" s="30" t="s">
        <v>2</v>
      </c>
      <c r="C13" s="14"/>
      <c r="D13" s="5"/>
      <c r="E13" s="11"/>
      <c r="F13" s="7"/>
      <c r="G13" s="25" t="str">
        <f t="shared" si="1"/>
        <v>No Scoring</v>
      </c>
      <c r="H13" s="22"/>
    </row>
    <row r="14" spans="1:11" thickBot="1" x14ac:dyDescent="0.35">
      <c r="A14" s="31">
        <v>7</v>
      </c>
      <c r="B14" s="32" t="s">
        <v>3</v>
      </c>
      <c r="C14" s="16"/>
      <c r="D14" s="8"/>
      <c r="E14" s="8"/>
      <c r="F14" s="9"/>
      <c r="G14" s="26" t="str">
        <f t="shared" si="1"/>
        <v>No Scoring</v>
      </c>
      <c r="H14" s="22"/>
    </row>
    <row r="15" spans="1:11" ht="14.45" x14ac:dyDescent="0.3">
      <c r="A15" s="2"/>
      <c r="B15" s="2"/>
      <c r="C15" s="15"/>
      <c r="D15" s="2"/>
      <c r="E15" s="2"/>
      <c r="F15" s="2"/>
      <c r="G15" s="2"/>
    </row>
    <row r="16" spans="1:11" ht="14.45" outlineLevel="1" x14ac:dyDescent="0.3">
      <c r="A16" s="2"/>
      <c r="B16" s="41" t="s">
        <v>35</v>
      </c>
      <c r="C16" s="2"/>
      <c r="D16" s="2"/>
      <c r="E16" s="2"/>
      <c r="F16" s="2"/>
      <c r="G16" s="2"/>
    </row>
    <row r="17" spans="1:10" ht="15.75" outlineLevel="1" thickBot="1" x14ac:dyDescent="0.3">
      <c r="A17" s="2"/>
      <c r="B17" s="40" t="s">
        <v>36</v>
      </c>
      <c r="G17" s="2"/>
    </row>
    <row r="18" spans="1:10" ht="15.75" outlineLevel="1" thickBot="1" x14ac:dyDescent="0.3">
      <c r="A18" s="55" t="s">
        <v>33</v>
      </c>
      <c r="B18" s="49" t="s">
        <v>0</v>
      </c>
      <c r="C18" s="2"/>
      <c r="E18" s="2"/>
      <c r="F18" s="2"/>
      <c r="G18" s="2"/>
    </row>
    <row r="19" spans="1:10" ht="78.75" customHeight="1" outlineLevel="1" thickBot="1" x14ac:dyDescent="0.35">
      <c r="A19" s="52"/>
      <c r="B19" s="51" t="s">
        <v>12</v>
      </c>
      <c r="C19" s="71" t="str">
        <f>IF(B18="","",VLOOKUP($B$18,'Rubrics Explanation'!$B$12:$F$18,5,FALSE))</f>
        <v>Students worked out their transport strategy highly detailed and can give detailed and specific information about the sources they used.</v>
      </c>
      <c r="D19" s="72"/>
      <c r="E19" s="72"/>
      <c r="F19" s="72"/>
      <c r="G19" s="73"/>
    </row>
    <row r="20" spans="1:10" ht="78.75" customHeight="1" outlineLevel="1" thickBot="1" x14ac:dyDescent="0.3">
      <c r="A20" s="53"/>
      <c r="B20" s="50" t="s">
        <v>11</v>
      </c>
      <c r="C20" s="74" t="str">
        <f>IF(B18="","",VLOOKUP($B$18,'Rubrics Explanation'!$B$12:$F$18,4,FALSE))</f>
        <v>Students worked out their transport strategy with some details and can give information about the sources they used.</v>
      </c>
      <c r="D20" s="75"/>
      <c r="E20" s="75"/>
      <c r="F20" s="75"/>
      <c r="G20" s="76"/>
    </row>
    <row r="21" spans="1:10" ht="78.75" customHeight="1" outlineLevel="1" thickBot="1" x14ac:dyDescent="0.3">
      <c r="A21" s="53"/>
      <c r="B21" s="50" t="s">
        <v>10</v>
      </c>
      <c r="C21" s="74" t="str">
        <f>IF(B18="","",VLOOKUP($B$18,'Rubrics Explanation'!$B$12:$F$18,3,FALSE))</f>
        <v>Students worked out their transport strategy with minor errors and some details missing. Information about the used sources can be provided partly.</v>
      </c>
      <c r="D21" s="75"/>
      <c r="E21" s="75"/>
      <c r="F21" s="75"/>
      <c r="G21" s="76"/>
      <c r="H21" s="2"/>
      <c r="I21" s="2"/>
      <c r="J21" s="2"/>
    </row>
    <row r="22" spans="1:10" ht="78.75" customHeight="1" outlineLevel="1" thickBot="1" x14ac:dyDescent="0.3">
      <c r="A22" s="54"/>
      <c r="B22" s="51" t="s">
        <v>9</v>
      </c>
      <c r="C22" s="71" t="str">
        <f>IF(B18="","",VLOOKUP($B$18,'Rubrics Explanation'!$B$12:$F$18,2,FALSE))</f>
        <v xml:space="preserve">Students worked out their transport strategy as an overview. There are significant errors. Information regarding sources cannot be provided. </v>
      </c>
      <c r="D22" s="72"/>
      <c r="E22" s="72"/>
      <c r="F22" s="72"/>
      <c r="G22" s="73"/>
    </row>
  </sheetData>
  <mergeCells count="9">
    <mergeCell ref="C2:F2"/>
    <mergeCell ref="C3:C4"/>
    <mergeCell ref="A2:B2"/>
    <mergeCell ref="A3:B4"/>
    <mergeCell ref="C22:G22"/>
    <mergeCell ref="C21:G21"/>
    <mergeCell ref="C20:G20"/>
    <mergeCell ref="C19:G19"/>
    <mergeCell ref="E3:F3"/>
  </mergeCells>
  <conditionalFormatting sqref="G8:G14">
    <cfRule type="containsText" dxfId="4" priority="1" operator="containsText" text="No Scoring">
      <formula>NOT(ISERROR(SEARCH("No Scoring",G8)))</formula>
    </cfRule>
    <cfRule type="containsText" dxfId="3" priority="7" operator="containsText" text="Too many arguments">
      <formula>NOT(ISERROR(SEARCH("Too many arguments",G8)))</formula>
    </cfRule>
    <cfRule type="containsText" dxfId="2" priority="8" operator="containsText" text="ok">
      <formula>NOT(ISERROR(SEARCH("ok",G8)))</formula>
    </cfRule>
  </conditionalFormatting>
  <conditionalFormatting sqref="C3">
    <cfRule type="cellIs" dxfId="1" priority="6" operator="equal">
      <formula>"5"</formula>
    </cfRule>
  </conditionalFormatting>
  <conditionalFormatting sqref="C11:F11">
    <cfRule type="expression" dxfId="0" priority="3">
      <formula>$G$11="Fehler!"</formula>
    </cfRule>
  </conditionalFormatting>
  <dataValidations count="2">
    <dataValidation type="list" allowBlank="1" showInputMessage="1" showErrorMessage="1" sqref="C8:F14">
      <formula1>auswahl</formula1>
    </dataValidation>
    <dataValidation type="list" allowBlank="1" showInputMessage="1" showErrorMessage="1" sqref="B18">
      <formula1>kriterien</formula1>
    </dataValidation>
  </dataValidations>
  <pageMargins left="0.70866141732283472" right="0.70866141732283472" top="0.78740157480314965" bottom="0.78740157480314965" header="0.31496062992125984" footer="0.31496062992125984"/>
  <pageSetup paperSize="9" scale="7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18"/>
  <sheetViews>
    <sheetView zoomScale="70" zoomScaleNormal="70" workbookViewId="0">
      <selection activeCell="C22" sqref="C22"/>
    </sheetView>
  </sheetViews>
  <sheetFormatPr baseColWidth="10" defaultColWidth="11.42578125" defaultRowHeight="15" x14ac:dyDescent="0.25"/>
  <cols>
    <col min="2" max="2" width="39.42578125" bestFit="1" customWidth="1"/>
    <col min="3" max="6" width="50.28515625" customWidth="1"/>
  </cols>
  <sheetData>
    <row r="4" spans="2:6" ht="14.45" x14ac:dyDescent="0.3">
      <c r="B4" s="1" t="s">
        <v>5</v>
      </c>
    </row>
    <row r="5" spans="2:6" ht="14.45" x14ac:dyDescent="0.3">
      <c r="B5" s="1" t="s">
        <v>14</v>
      </c>
    </row>
    <row r="10" spans="2:6" ht="15.75" thickBot="1" x14ac:dyDescent="0.3"/>
    <row r="11" spans="2:6" ht="15.75" thickBot="1" x14ac:dyDescent="0.3">
      <c r="C11" s="44" t="s">
        <v>9</v>
      </c>
      <c r="D11" s="45" t="s">
        <v>10</v>
      </c>
      <c r="E11" s="45" t="s">
        <v>11</v>
      </c>
      <c r="F11" s="46" t="s">
        <v>12</v>
      </c>
    </row>
    <row r="12" spans="2:6" ht="45.75" thickBot="1" x14ac:dyDescent="0.3">
      <c r="B12" s="43" t="str">
        <f>Evaluation!B8</f>
        <v>Quality of Research</v>
      </c>
      <c r="C12" s="47" t="s">
        <v>23</v>
      </c>
      <c r="D12" s="47" t="s">
        <v>22</v>
      </c>
      <c r="E12" s="47" t="s">
        <v>21</v>
      </c>
      <c r="F12" s="47" t="s">
        <v>34</v>
      </c>
    </row>
    <row r="13" spans="2:6" ht="105.75" thickBot="1" x14ac:dyDescent="0.3">
      <c r="B13" s="43" t="str">
        <f>Evaluation!B9</f>
        <v>Structure of Presentation</v>
      </c>
      <c r="C13" s="47" t="s">
        <v>26</v>
      </c>
      <c r="D13" s="47" t="s">
        <v>40</v>
      </c>
      <c r="E13" s="47" t="s">
        <v>25</v>
      </c>
      <c r="F13" s="47" t="s">
        <v>24</v>
      </c>
    </row>
    <row r="14" spans="2:6" ht="60.75" thickBot="1" x14ac:dyDescent="0.3">
      <c r="B14" s="43" t="str">
        <f>Evaluation!B10</f>
        <v>Organisation of Arguments</v>
      </c>
      <c r="C14" s="47" t="s">
        <v>41</v>
      </c>
      <c r="D14" s="47" t="s">
        <v>27</v>
      </c>
      <c r="E14" s="47" t="s">
        <v>28</v>
      </c>
      <c r="F14" s="48" t="s">
        <v>29</v>
      </c>
    </row>
    <row r="15" spans="2:6" ht="75.75" thickBot="1" x14ac:dyDescent="0.3">
      <c r="B15" s="43" t="str">
        <f>Evaluation!B11</f>
        <v>Feasibility of Solution presented</v>
      </c>
      <c r="C15" s="47" t="s">
        <v>42</v>
      </c>
      <c r="D15" s="47" t="s">
        <v>44</v>
      </c>
      <c r="E15" s="47" t="s">
        <v>47</v>
      </c>
      <c r="F15" s="47" t="s">
        <v>50</v>
      </c>
    </row>
    <row r="16" spans="2:6" ht="45.75" thickBot="1" x14ac:dyDescent="0.3">
      <c r="B16" s="43" t="str">
        <f>Evaluation!B12</f>
        <v>Intra-group Dynamics</v>
      </c>
      <c r="C16" s="47" t="s">
        <v>32</v>
      </c>
      <c r="D16" s="47" t="s">
        <v>45</v>
      </c>
      <c r="E16" s="47" t="s">
        <v>31</v>
      </c>
      <c r="F16" s="47" t="s">
        <v>30</v>
      </c>
    </row>
    <row r="17" spans="2:6" ht="105.75" thickBot="1" x14ac:dyDescent="0.3">
      <c r="B17" s="43" t="str">
        <f>Evaluation!B13</f>
        <v>Evidence of consideration of all case factors</v>
      </c>
      <c r="C17" s="47" t="s">
        <v>39</v>
      </c>
      <c r="D17" s="47" t="s">
        <v>38</v>
      </c>
      <c r="E17" s="47" t="s">
        <v>48</v>
      </c>
      <c r="F17" s="47" t="s">
        <v>51</v>
      </c>
    </row>
    <row r="18" spans="2:6" ht="45" x14ac:dyDescent="0.25">
      <c r="B18" s="43" t="str">
        <f>Evaluation!B14</f>
        <v>Multiple resolutions of the same scenario issue</v>
      </c>
      <c r="C18" s="47" t="s">
        <v>43</v>
      </c>
      <c r="D18" s="47" t="s">
        <v>46</v>
      </c>
      <c r="E18" s="47" t="s">
        <v>49</v>
      </c>
      <c r="F18" s="47" t="s">
        <v>52</v>
      </c>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Evaluation</vt:lpstr>
      <vt:lpstr>Rubrics Explanation</vt:lpstr>
      <vt:lpstr>auswahl</vt:lpstr>
      <vt:lpstr>kriterien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Grabner Michael</dc:creator>
  <cp:lastModifiedBy>Jung Eva</cp:lastModifiedBy>
  <dcterms:created xsi:type="dcterms:W3CDTF">2016-03-22T14:00:35Z</dcterms:created>
  <dcterms:modified xsi:type="dcterms:W3CDTF">2017-04-11T13:00:54Z</dcterms:modified>
</cp:coreProperties>
</file>